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Cliff\SHILO INFO\How To's - Landman List\"/>
    </mc:Choice>
  </mc:AlternateContent>
  <xr:revisionPtr revIDLastSave="0" documentId="8_{6FBBAD69-3D58-447E-9576-F71604B0796D}" xr6:coauthVersionLast="47" xr6:coauthVersionMax="47" xr10:uidLastSave="{00000000-0000-0000-0000-000000000000}"/>
  <bookViews>
    <workbookView xWindow="31485" yWindow="2790" windowWidth="21600" windowHeight="11190" xr2:uid="{00000000-000D-0000-FFFF-FFFF00000000}"/>
  </bookViews>
  <sheets>
    <sheet name="Sheet1" sheetId="1" r:id="rId1"/>
    <sheet name="Sheet2" sheetId="2" r:id="rId2"/>
    <sheet name="Sheet3" sheetId="3" r:id="rId3"/>
    <sheet name="CALC SHEET" sheetId="4" r:id="rId4"/>
  </sheets>
  <calcPr calcId="191029"/>
</workbook>
</file>

<file path=xl/calcChain.xml><?xml version="1.0" encoding="utf-8"?>
<calcChain xmlns="http://schemas.openxmlformats.org/spreadsheetml/2006/main">
  <c r="N5" i="4" l="1"/>
  <c r="N6" i="4"/>
  <c r="N7" i="4"/>
  <c r="N8" i="4"/>
  <c r="N9" i="4"/>
  <c r="N10" i="4"/>
  <c r="N11" i="4"/>
  <c r="N12" i="4"/>
  <c r="N13" i="4"/>
  <c r="N14" i="4"/>
  <c r="N15" i="4"/>
  <c r="N3" i="4"/>
  <c r="N4" i="4"/>
  <c r="M4" i="4"/>
  <c r="M8" i="4"/>
  <c r="M12" i="4"/>
  <c r="M13" i="4"/>
  <c r="M14" i="4"/>
  <c r="B28" i="4"/>
  <c r="J14" i="4"/>
  <c r="L14" i="4" s="1"/>
  <c r="H14" i="4"/>
  <c r="K14" i="4" s="1"/>
  <c r="J13" i="4"/>
  <c r="L13" i="4" s="1"/>
  <c r="H13" i="4"/>
  <c r="K13" i="4" s="1"/>
  <c r="J12" i="4"/>
  <c r="L12" i="4" s="1"/>
  <c r="H12" i="4"/>
  <c r="K12" i="4" s="1"/>
  <c r="J11" i="4"/>
  <c r="L11" i="4" s="1"/>
  <c r="H11" i="4"/>
  <c r="K11" i="4" s="1"/>
  <c r="J10" i="4"/>
  <c r="L10" i="4" s="1"/>
  <c r="H10" i="4"/>
  <c r="K10" i="4" s="1"/>
  <c r="J9" i="4"/>
  <c r="L9" i="4" s="1"/>
  <c r="H9" i="4"/>
  <c r="K9" i="4" s="1"/>
  <c r="J8" i="4"/>
  <c r="L8" i="4" s="1"/>
  <c r="H8" i="4"/>
  <c r="K8" i="4" s="1"/>
  <c r="J7" i="4"/>
  <c r="L7" i="4" s="1"/>
  <c r="H7" i="4"/>
  <c r="K7" i="4" s="1"/>
  <c r="J6" i="4"/>
  <c r="L6" i="4" s="1"/>
  <c r="H6" i="4"/>
  <c r="K6" i="4" s="1"/>
  <c r="J5" i="4"/>
  <c r="M5" i="4" s="1"/>
  <c r="H5" i="4"/>
  <c r="K5" i="4" s="1"/>
  <c r="J4" i="4"/>
  <c r="L4" i="4" s="1"/>
  <c r="H4" i="4"/>
  <c r="K4" i="4" s="1"/>
  <c r="J3" i="4"/>
  <c r="L3" i="4" s="1"/>
  <c r="H3" i="4"/>
  <c r="K3" i="4" s="1"/>
  <c r="I10" i="2"/>
  <c r="B20" i="1"/>
  <c r="L5" i="4" l="1"/>
  <c r="M9" i="4"/>
  <c r="M7" i="4"/>
  <c r="M6" i="4"/>
  <c r="M3" i="4"/>
  <c r="M11" i="4"/>
  <c r="M10" i="4"/>
</calcChain>
</file>

<file path=xl/sharedStrings.xml><?xml version="1.0" encoding="utf-8"?>
<sst xmlns="http://schemas.openxmlformats.org/spreadsheetml/2006/main" count="150" uniqueCount="88">
  <si>
    <t>Landman</t>
  </si>
  <si>
    <t>Company Name</t>
  </si>
  <si>
    <t>Phone Number</t>
  </si>
  <si>
    <t>Email</t>
  </si>
  <si>
    <t>AAPL</t>
  </si>
  <si>
    <t>Cliff Lazenby</t>
  </si>
  <si>
    <t>817-360-7110</t>
  </si>
  <si>
    <t>clifflazenby66@gmail.com</t>
  </si>
  <si>
    <t>Britt Lancaster</t>
  </si>
  <si>
    <t>Deborah Lancaster</t>
  </si>
  <si>
    <t>Gary Gatewood</t>
  </si>
  <si>
    <t>James McClure</t>
  </si>
  <si>
    <t>Jody West</t>
  </si>
  <si>
    <t>Patrick Thomasson</t>
  </si>
  <si>
    <t>JHW Land Resources</t>
  </si>
  <si>
    <t>903-850-3115</t>
  </si>
  <si>
    <t>jodykwest@yahoo.com</t>
  </si>
  <si>
    <t>936-827-1712</t>
  </si>
  <si>
    <t>pthomasson1228@gmail.com</t>
  </si>
  <si>
    <t>JM Energy Serices LLC</t>
  </si>
  <si>
    <t>Lancaster Enter, LLC</t>
  </si>
  <si>
    <t>512-734-2221</t>
  </si>
  <si>
    <t>ggatewood76@gmail.com</t>
  </si>
  <si>
    <t>254-592-3998</t>
  </si>
  <si>
    <t>318-517-9491</t>
  </si>
  <si>
    <t>jmcclure04@gmail.com</t>
  </si>
  <si>
    <t>Day Rate</t>
  </si>
  <si>
    <t>Meals</t>
  </si>
  <si>
    <t>Miles</t>
  </si>
  <si>
    <t>Lodging</t>
  </si>
  <si>
    <t>lancaster.britt@gmail.com</t>
  </si>
  <si>
    <t>724-996-7974</t>
  </si>
  <si>
    <t>deb.lancaster2@gmail.com</t>
  </si>
  <si>
    <t>Division</t>
  </si>
  <si>
    <t>Permian Midland Basin</t>
  </si>
  <si>
    <t>Permian CBP or Permian Midland Basin</t>
  </si>
  <si>
    <t>Pat Melvin</t>
  </si>
  <si>
    <t>pamelvin@shiloenergy.com</t>
  </si>
  <si>
    <t>(817) 925-1628</t>
  </si>
  <si>
    <t>My membership is renewed for 3 years. Cynthia is still active until next year.</t>
  </si>
  <si>
    <t>Broker Rate</t>
  </si>
  <si>
    <t xml:space="preserve">Cory Wilde </t>
  </si>
  <si>
    <t xml:space="preserve">Wilde Landman Services, LLC </t>
  </si>
  <si>
    <t>325-277-2941</t>
  </si>
  <si>
    <t>cjwilde88@gmail.com</t>
  </si>
  <si>
    <t xml:space="preserve">Permian Midland Basin </t>
  </si>
  <si>
    <t xml:space="preserve"> </t>
  </si>
  <si>
    <t>Shilo makes</t>
  </si>
  <si>
    <t>XTO raises 11/1/21 &amp; 1.00 per mile</t>
  </si>
  <si>
    <t>2021 Xmas Bonus</t>
  </si>
  <si>
    <t xml:space="preserve">Jeff Fulk </t>
  </si>
  <si>
    <t>PEP</t>
  </si>
  <si>
    <t>co-owner</t>
  </si>
  <si>
    <t>832-729-1460</t>
  </si>
  <si>
    <t>jeffrey.fulk@gmail.com</t>
  </si>
  <si>
    <t>Cole McLaurin</t>
  </si>
  <si>
    <t>Permain Midland Basin</t>
  </si>
  <si>
    <t>McLaurin Landman Services</t>
  </si>
  <si>
    <t>325-277-6823</t>
  </si>
  <si>
    <t>colemc923@gmail.com</t>
  </si>
  <si>
    <t xml:space="preserve">Suzi Scott </t>
  </si>
  <si>
    <t>303-816-0101</t>
  </si>
  <si>
    <t>cell 303-517-1267</t>
  </si>
  <si>
    <t>suziscott97@gmail.com</t>
  </si>
  <si>
    <t>Brett Kleinschmidt</t>
  </si>
  <si>
    <t>pending</t>
  </si>
  <si>
    <t>817-266-0083</t>
  </si>
  <si>
    <t>bkleinschmidt44@gmail.com</t>
  </si>
  <si>
    <t xml:space="preserve">Permian CBP or Permian Midland Basin - Scott Patterson </t>
  </si>
  <si>
    <t>Co-Owner / Lazenby Partners LLC</t>
  </si>
  <si>
    <t>raise date</t>
  </si>
  <si>
    <t>start date</t>
  </si>
  <si>
    <t xml:space="preserve">CBP, PERMIAN MIDLAND BASIN, NM DELAWARE BASIN </t>
  </si>
  <si>
    <t>Andria Santerelli</t>
  </si>
  <si>
    <t>760-403-2429</t>
  </si>
  <si>
    <t>asanterelli7@gmail.com</t>
  </si>
  <si>
    <t>Riley Lancaster</t>
  </si>
  <si>
    <t xml:space="preserve">Construction ECMS - Hourly 74.00/$81.40 hr/40 hrs $111.00/$122.10 OT, $150 day truck allowance. Shilo Rate - </t>
  </si>
  <si>
    <t xml:space="preserve">PERMIAN </t>
  </si>
  <si>
    <t>HOURLY RATE</t>
  </si>
  <si>
    <t>BROKER HR RATE</t>
  </si>
  <si>
    <t>OT PAY RATE</t>
  </si>
  <si>
    <t>OT BILL RATE</t>
  </si>
  <si>
    <t>SHILO MAKES</t>
  </si>
  <si>
    <t>PERCENTAGE FEE</t>
  </si>
  <si>
    <t>Lancaster Land Services LLC</t>
  </si>
  <si>
    <t>512-734-7931</t>
  </si>
  <si>
    <t>riley.lancaster@gmail.com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</si>
</sst>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gatewood76@gmail.com" TargetMode="External"/><Relationship Id="rId3" Type="http://schemas.openxmlformats.org/officeDocument/2006/relationships/hyperlink" Target="mailto:deb.lancaster2@gmail.com" TargetMode="External"/><Relationship Id="rId7" Type="http://schemas.openxmlformats.org/officeDocument/2006/relationships/hyperlink" Target="mailto:bkleinschmidt44@gmail.com" TargetMode="External"/><Relationship Id="rId2" Type="http://schemas.openxmlformats.org/officeDocument/2006/relationships/hyperlink" Target="mailto:pthomasson1228@gmail.com" TargetMode="External"/><Relationship Id="rId1" Type="http://schemas.openxmlformats.org/officeDocument/2006/relationships/hyperlink" Target="mailto:clifflazenby66@gmail.com" TargetMode="External"/><Relationship Id="rId6" Type="http://schemas.openxmlformats.org/officeDocument/2006/relationships/hyperlink" Target="mailto:cjwilde88@gmail.com" TargetMode="External"/><Relationship Id="rId5" Type="http://schemas.openxmlformats.org/officeDocument/2006/relationships/hyperlink" Target="mailto:jmcclure04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odykwest@yahoo.com" TargetMode="External"/><Relationship Id="rId9" Type="http://schemas.openxmlformats.org/officeDocument/2006/relationships/hyperlink" Target="mailto:riley.lancast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effrey.fulk@gmail.com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deb.lancaster2@gmail.com" TargetMode="External"/><Relationship Id="rId7" Type="http://schemas.openxmlformats.org/officeDocument/2006/relationships/hyperlink" Target="mailto:cjwilde88@gmail.com" TargetMode="External"/><Relationship Id="rId12" Type="http://schemas.openxmlformats.org/officeDocument/2006/relationships/hyperlink" Target="mailto:asanterelli7@gmail.com" TargetMode="External"/><Relationship Id="rId2" Type="http://schemas.openxmlformats.org/officeDocument/2006/relationships/hyperlink" Target="mailto:pthomasson1228@gmail.com" TargetMode="External"/><Relationship Id="rId1" Type="http://schemas.openxmlformats.org/officeDocument/2006/relationships/hyperlink" Target="mailto:clifflazenby66@gmail.com" TargetMode="External"/><Relationship Id="rId6" Type="http://schemas.openxmlformats.org/officeDocument/2006/relationships/hyperlink" Target="mailto:pamelvin@shiloenergy.com" TargetMode="External"/><Relationship Id="rId11" Type="http://schemas.openxmlformats.org/officeDocument/2006/relationships/hyperlink" Target="mailto:ggatewood76@gmail.com" TargetMode="External"/><Relationship Id="rId5" Type="http://schemas.openxmlformats.org/officeDocument/2006/relationships/hyperlink" Target="mailto:jmcclure04@gmail.com" TargetMode="External"/><Relationship Id="rId10" Type="http://schemas.openxmlformats.org/officeDocument/2006/relationships/hyperlink" Target="mailto:bkleinschmidt44@gmail.com" TargetMode="External"/><Relationship Id="rId4" Type="http://schemas.openxmlformats.org/officeDocument/2006/relationships/hyperlink" Target="mailto:jodykwest@yahoo.com" TargetMode="External"/><Relationship Id="rId9" Type="http://schemas.openxmlformats.org/officeDocument/2006/relationships/hyperlink" Target="mailto:suziscott9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zoomScale="110" zoomScaleNormal="110" workbookViewId="0">
      <pane ySplit="1" topLeftCell="A2" activePane="bottomLeft" state="frozen"/>
      <selection pane="bottomLeft" activeCell="A3" sqref="A3:XFD3"/>
    </sheetView>
  </sheetViews>
  <sheetFormatPr defaultColWidth="9.140625" defaultRowHeight="15" x14ac:dyDescent="0.25"/>
  <cols>
    <col min="1" max="1" width="23.5703125" style="19" customWidth="1"/>
    <col min="2" max="2" width="17.85546875" style="4" hidden="1" customWidth="1"/>
    <col min="3" max="3" width="30.7109375" style="2" bestFit="1" customWidth="1"/>
    <col min="4" max="4" width="14.5703125" style="2" bestFit="1" customWidth="1"/>
    <col min="5" max="5" width="24.28515625" style="2" customWidth="1"/>
    <col min="6" max="6" width="13.140625" style="2" customWidth="1"/>
    <col min="7" max="7" width="37.7109375" style="2" bestFit="1" customWidth="1"/>
    <col min="8" max="16384" width="9.140625" style="2"/>
  </cols>
  <sheetData>
    <row r="1" spans="1:7" s="1" customFormat="1" ht="15.75" thickBot="1" x14ac:dyDescent="0.3">
      <c r="A1" s="18" t="s">
        <v>0</v>
      </c>
      <c r="B1" s="13" t="s">
        <v>49</v>
      </c>
      <c r="C1" s="12" t="s">
        <v>1</v>
      </c>
      <c r="D1" s="14" t="s">
        <v>2</v>
      </c>
      <c r="E1" s="12" t="s">
        <v>3</v>
      </c>
      <c r="F1" s="12" t="s">
        <v>4</v>
      </c>
      <c r="G1" s="1" t="s">
        <v>48</v>
      </c>
    </row>
    <row r="3" spans="1:7" x14ac:dyDescent="0.25">
      <c r="A3" s="20" t="s">
        <v>64</v>
      </c>
      <c r="C3" s="2" t="s">
        <v>46</v>
      </c>
      <c r="D3" s="2" t="s">
        <v>66</v>
      </c>
      <c r="E3" s="3" t="s">
        <v>67</v>
      </c>
      <c r="F3" s="2">
        <v>210313</v>
      </c>
      <c r="G3" s="2" t="s">
        <v>46</v>
      </c>
    </row>
    <row r="4" spans="1:7" x14ac:dyDescent="0.25">
      <c r="A4" s="19" t="s">
        <v>8</v>
      </c>
      <c r="B4" s="4">
        <v>450</v>
      </c>
      <c r="C4" s="2" t="s">
        <v>20</v>
      </c>
      <c r="D4" s="2" t="s">
        <v>31</v>
      </c>
      <c r="E4" s="3" t="s">
        <v>30</v>
      </c>
      <c r="F4" s="2">
        <v>184179</v>
      </c>
      <c r="G4" s="2" t="s">
        <v>46</v>
      </c>
    </row>
    <row r="5" spans="1:7" x14ac:dyDescent="0.25">
      <c r="A5" s="19" t="s">
        <v>5</v>
      </c>
      <c r="B5" s="4">
        <v>15000</v>
      </c>
      <c r="C5" s="2" t="s">
        <v>69</v>
      </c>
      <c r="D5" s="2" t="s">
        <v>6</v>
      </c>
      <c r="E5" s="11" t="s">
        <v>7</v>
      </c>
      <c r="F5" s="2">
        <v>81969</v>
      </c>
    </row>
    <row r="6" spans="1:7" x14ac:dyDescent="0.25">
      <c r="A6" s="19" t="s">
        <v>55</v>
      </c>
      <c r="C6" s="2" t="s">
        <v>57</v>
      </c>
      <c r="D6" s="2" t="s">
        <v>58</v>
      </c>
      <c r="E6" s="3" t="s">
        <v>59</v>
      </c>
      <c r="F6" s="2">
        <v>129622</v>
      </c>
      <c r="G6" s="2" t="s">
        <v>46</v>
      </c>
    </row>
    <row r="7" spans="1:7" x14ac:dyDescent="0.25">
      <c r="A7" s="19" t="s">
        <v>41</v>
      </c>
      <c r="B7" s="4">
        <v>250</v>
      </c>
      <c r="C7" s="2" t="s">
        <v>42</v>
      </c>
      <c r="D7" s="2" t="s">
        <v>43</v>
      </c>
      <c r="E7" s="3" t="s">
        <v>44</v>
      </c>
      <c r="F7" s="2">
        <v>103472</v>
      </c>
    </row>
    <row r="8" spans="1:7" x14ac:dyDescent="0.25">
      <c r="A8" s="19" t="s">
        <v>9</v>
      </c>
      <c r="B8" s="4">
        <v>350</v>
      </c>
      <c r="C8" s="2" t="s">
        <v>20</v>
      </c>
      <c r="D8" s="2" t="s">
        <v>21</v>
      </c>
      <c r="E8" s="3" t="s">
        <v>32</v>
      </c>
      <c r="F8" s="2">
        <v>185999</v>
      </c>
    </row>
    <row r="9" spans="1:7" x14ac:dyDescent="0.25">
      <c r="A9" s="19" t="s">
        <v>10</v>
      </c>
      <c r="B9" s="4">
        <v>500</v>
      </c>
      <c r="D9" s="2" t="s">
        <v>23</v>
      </c>
      <c r="E9" s="3" t="s">
        <v>22</v>
      </c>
      <c r="F9" s="5">
        <v>189304</v>
      </c>
    </row>
    <row r="10" spans="1:7" x14ac:dyDescent="0.25">
      <c r="A10" s="19" t="s">
        <v>11</v>
      </c>
      <c r="B10" s="4">
        <v>400</v>
      </c>
      <c r="C10" s="2" t="s">
        <v>19</v>
      </c>
      <c r="D10" s="2" t="s">
        <v>24</v>
      </c>
      <c r="E10" s="3" t="s">
        <v>25</v>
      </c>
      <c r="F10" s="2">
        <v>168370</v>
      </c>
    </row>
    <row r="11" spans="1:7" x14ac:dyDescent="0.25">
      <c r="A11" s="19" t="s">
        <v>12</v>
      </c>
      <c r="B11" s="4">
        <v>1000</v>
      </c>
      <c r="C11" s="2" t="s">
        <v>14</v>
      </c>
      <c r="D11" s="2" t="s">
        <v>15</v>
      </c>
      <c r="E11" s="3" t="s">
        <v>16</v>
      </c>
      <c r="F11" s="2">
        <v>70831</v>
      </c>
      <c r="G11" s="1"/>
    </row>
    <row r="12" spans="1:7" x14ac:dyDescent="0.25">
      <c r="A12" s="19" t="s">
        <v>13</v>
      </c>
      <c r="B12" s="4">
        <v>500</v>
      </c>
      <c r="C12" s="5"/>
      <c r="D12" s="2" t="s">
        <v>17</v>
      </c>
      <c r="E12" s="3" t="s">
        <v>18</v>
      </c>
      <c r="F12" s="2">
        <v>117699</v>
      </c>
      <c r="G12" s="1"/>
    </row>
    <row r="13" spans="1:7" x14ac:dyDescent="0.25">
      <c r="A13" s="20" t="s">
        <v>76</v>
      </c>
      <c r="C13" s="2" t="s">
        <v>85</v>
      </c>
      <c r="D13" s="2" t="s">
        <v>86</v>
      </c>
      <c r="E13" s="3" t="s">
        <v>87</v>
      </c>
      <c r="F13" s="2">
        <v>101845</v>
      </c>
      <c r="G13" s="1"/>
    </row>
    <row r="14" spans="1:7" x14ac:dyDescent="0.25">
      <c r="B14" s="4" t="s">
        <v>46</v>
      </c>
    </row>
    <row r="15" spans="1:7" x14ac:dyDescent="0.25">
      <c r="E15" s="3"/>
    </row>
    <row r="17" spans="2:2" x14ac:dyDescent="0.25">
      <c r="B17" s="4">
        <v>400</v>
      </c>
    </row>
    <row r="20" spans="2:2" x14ac:dyDescent="0.25">
      <c r="B20" s="4">
        <f>SUM(B3:B19)</f>
        <v>18850</v>
      </c>
    </row>
  </sheetData>
  <sortState xmlns:xlrd2="http://schemas.microsoft.com/office/spreadsheetml/2017/richdata2" ref="A3:F12">
    <sortCondition ref="A3:A12"/>
  </sortState>
  <hyperlinks>
    <hyperlink ref="E5" r:id="rId1" xr:uid="{00000000-0004-0000-0000-000000000000}"/>
    <hyperlink ref="E12" r:id="rId2" xr:uid="{00000000-0004-0000-0000-000001000000}"/>
    <hyperlink ref="E8" r:id="rId3" xr:uid="{00000000-0004-0000-0000-000002000000}"/>
    <hyperlink ref="E11" r:id="rId4" xr:uid="{00000000-0004-0000-0000-000003000000}"/>
    <hyperlink ref="E10" r:id="rId5" xr:uid="{00000000-0004-0000-0000-000004000000}"/>
    <hyperlink ref="E7" r:id="rId6" xr:uid="{00000000-0004-0000-0000-000007000000}"/>
    <hyperlink ref="E3" r:id="rId7" xr:uid="{0CB1B403-6E33-485C-8766-3165C758B9F6}"/>
    <hyperlink ref="E9" r:id="rId8" xr:uid="{28DEFE3B-2A0E-4904-B27E-D23180573724}"/>
    <hyperlink ref="E13" r:id="rId9" xr:uid="{95686F62-82FD-47BD-AD7A-BDD011537F80}"/>
  </hyperlinks>
  <printOptions gridLines="1"/>
  <pageMargins left="0.25" right="0.25" top="0.75" bottom="0.75" header="0.3" footer="0.3"/>
  <pageSetup paperSize="5" scale="66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0:I10"/>
  <sheetViews>
    <sheetView workbookViewId="0">
      <selection activeCell="F11" sqref="F11"/>
    </sheetView>
  </sheetViews>
  <sheetFormatPr defaultRowHeight="15" x14ac:dyDescent="0.25"/>
  <sheetData>
    <row r="10" spans="6:9" x14ac:dyDescent="0.25">
      <c r="F10">
        <v>53.13</v>
      </c>
      <c r="G10">
        <v>40.630000000000003</v>
      </c>
      <c r="I10">
        <f>F10-G10</f>
        <v>12.5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8516-6F24-429C-9CC3-61EE66677F43}">
  <sheetPr>
    <pageSetUpPr fitToPage="1"/>
  </sheetPr>
  <dimension ref="A1:AE28"/>
  <sheetViews>
    <sheetView zoomScale="110" zoomScaleNormal="110" workbookViewId="0">
      <pane ySplit="1" topLeftCell="A2" activePane="bottomLeft" state="frozen"/>
      <selection pane="bottomLeft" activeCell="L23" sqref="L23"/>
    </sheetView>
  </sheetViews>
  <sheetFormatPr defaultColWidth="9.140625" defaultRowHeight="15" x14ac:dyDescent="0.25"/>
  <cols>
    <col min="1" max="1" width="17.28515625" style="19" customWidth="1"/>
    <col min="2" max="2" width="17.85546875" style="4" hidden="1" customWidth="1"/>
    <col min="3" max="3" width="30.7109375" style="2" bestFit="1" customWidth="1"/>
    <col min="4" max="4" width="14.5703125" style="2" bestFit="1" customWidth="1"/>
    <col min="5" max="5" width="24.28515625" style="2" customWidth="1"/>
    <col min="6" max="6" width="7.7109375" style="2" bestFit="1" customWidth="1"/>
    <col min="7" max="7" width="9.85546875" style="4" bestFit="1" customWidth="1"/>
    <col min="8" max="8" width="15.42578125" style="17" customWidth="1"/>
    <col min="9" max="9" width="14.7109375" style="4" customWidth="1"/>
    <col min="10" max="13" width="14.7109375" style="17" customWidth="1"/>
    <col min="14" max="14" width="14.7109375" style="22" customWidth="1"/>
    <col min="15" max="15" width="10.7109375" style="10" customWidth="1"/>
    <col min="16" max="16" width="9.85546875" style="10" customWidth="1"/>
    <col min="17" max="17" width="11" style="4" bestFit="1" customWidth="1"/>
    <col min="18" max="18" width="7.5703125" style="4" bestFit="1" customWidth="1"/>
    <col min="19" max="19" width="9.28515625" style="4" bestFit="1" customWidth="1"/>
    <col min="20" max="20" width="6.5703125" style="4" bestFit="1" customWidth="1"/>
    <col min="21" max="21" width="51.7109375" style="2" customWidth="1"/>
    <col min="22" max="22" width="34.5703125" style="1" customWidth="1"/>
    <col min="23" max="23" width="37.7109375" style="2" bestFit="1" customWidth="1"/>
    <col min="24" max="16384" width="9.140625" style="2"/>
  </cols>
  <sheetData>
    <row r="1" spans="1:23" s="1" customFormat="1" ht="30.75" thickBot="1" x14ac:dyDescent="0.3">
      <c r="A1" s="18" t="s">
        <v>0</v>
      </c>
      <c r="B1" s="13" t="s">
        <v>49</v>
      </c>
      <c r="C1" s="12" t="s">
        <v>1</v>
      </c>
      <c r="D1" s="14" t="s">
        <v>2</v>
      </c>
      <c r="E1" s="12" t="s">
        <v>3</v>
      </c>
      <c r="F1" s="12" t="s">
        <v>4</v>
      </c>
      <c r="G1" s="13" t="s">
        <v>26</v>
      </c>
      <c r="H1" s="16" t="s">
        <v>79</v>
      </c>
      <c r="I1" s="13" t="s">
        <v>40</v>
      </c>
      <c r="J1" s="16" t="s">
        <v>80</v>
      </c>
      <c r="K1" s="16" t="s">
        <v>81</v>
      </c>
      <c r="L1" s="16" t="s">
        <v>82</v>
      </c>
      <c r="M1" s="16" t="s">
        <v>83</v>
      </c>
      <c r="N1" s="21" t="s">
        <v>84</v>
      </c>
      <c r="O1" s="15" t="s">
        <v>70</v>
      </c>
      <c r="P1" s="15" t="s">
        <v>71</v>
      </c>
      <c r="Q1" s="13" t="s">
        <v>47</v>
      </c>
      <c r="R1" s="13" t="s">
        <v>27</v>
      </c>
      <c r="S1" s="13" t="s">
        <v>29</v>
      </c>
      <c r="T1" s="13" t="s">
        <v>28</v>
      </c>
      <c r="U1" s="12" t="s">
        <v>33</v>
      </c>
      <c r="W1" s="1" t="s">
        <v>48</v>
      </c>
    </row>
    <row r="3" spans="1:23" x14ac:dyDescent="0.25">
      <c r="A3" s="19" t="s">
        <v>73</v>
      </c>
      <c r="D3" s="2" t="s">
        <v>74</v>
      </c>
      <c r="E3" s="3" t="s">
        <v>75</v>
      </c>
      <c r="G3" s="4">
        <v>215</v>
      </c>
      <c r="H3" s="17">
        <f>G3/8</f>
        <v>26.875</v>
      </c>
      <c r="I3" s="4">
        <v>265</v>
      </c>
      <c r="J3" s="17">
        <f>I3/8</f>
        <v>33.125</v>
      </c>
      <c r="K3" s="17">
        <f>H3*1.5</f>
        <v>40.3125</v>
      </c>
      <c r="L3" s="17">
        <f>J3*1.5</f>
        <v>49.6875</v>
      </c>
      <c r="M3" s="17">
        <f>J3-H3</f>
        <v>6.25</v>
      </c>
      <c r="N3" s="22">
        <f>M3/H3</f>
        <v>0.23255813953488372</v>
      </c>
      <c r="Q3" s="4">
        <v>50</v>
      </c>
      <c r="R3" s="4">
        <v>15</v>
      </c>
      <c r="T3" s="4">
        <v>0.67</v>
      </c>
    </row>
    <row r="4" spans="1:23" x14ac:dyDescent="0.25">
      <c r="A4" s="20" t="s">
        <v>64</v>
      </c>
      <c r="C4" s="2" t="s">
        <v>65</v>
      </c>
      <c r="D4" s="2" t="s">
        <v>66</v>
      </c>
      <c r="E4" s="3" t="s">
        <v>67</v>
      </c>
      <c r="F4" s="2">
        <v>210313</v>
      </c>
      <c r="G4" s="4">
        <v>325</v>
      </c>
      <c r="H4" s="17">
        <f t="shared" ref="H4:H14" si="0">G4/8</f>
        <v>40.625</v>
      </c>
      <c r="I4" s="4">
        <v>425</v>
      </c>
      <c r="J4" s="17">
        <f t="shared" ref="J4:J14" si="1">I4/8</f>
        <v>53.125</v>
      </c>
      <c r="K4" s="17">
        <f t="shared" ref="K4:K14" si="2">H4*1.5</f>
        <v>60.9375</v>
      </c>
      <c r="L4" s="17">
        <f t="shared" ref="L4:L14" si="3">J4*1.5</f>
        <v>79.6875</v>
      </c>
      <c r="M4" s="17">
        <f t="shared" ref="M4:M14" si="4">J4-H4</f>
        <v>12.5</v>
      </c>
      <c r="N4" s="22">
        <f>M4/H4</f>
        <v>0.30769230769230771</v>
      </c>
      <c r="O4" s="10">
        <v>45017</v>
      </c>
      <c r="P4" s="10">
        <v>44929</v>
      </c>
      <c r="Q4" s="4">
        <v>100</v>
      </c>
      <c r="R4" s="4">
        <v>30</v>
      </c>
      <c r="S4" s="4">
        <v>100</v>
      </c>
      <c r="T4" s="9">
        <v>1</v>
      </c>
      <c r="U4" s="1" t="s">
        <v>68</v>
      </c>
      <c r="W4" s="2" t="s">
        <v>46</v>
      </c>
    </row>
    <row r="5" spans="1:23" x14ac:dyDescent="0.25">
      <c r="A5" s="19" t="s">
        <v>8</v>
      </c>
      <c r="B5" s="4">
        <v>450</v>
      </c>
      <c r="C5" s="2" t="s">
        <v>20</v>
      </c>
      <c r="D5" s="2" t="s">
        <v>31</v>
      </c>
      <c r="E5" s="3" t="s">
        <v>30</v>
      </c>
      <c r="F5" s="2">
        <v>184179</v>
      </c>
      <c r="G5" s="4">
        <v>425</v>
      </c>
      <c r="H5" s="17">
        <f t="shared" si="0"/>
        <v>53.125</v>
      </c>
      <c r="I5" s="4">
        <v>550</v>
      </c>
      <c r="J5" s="17">
        <f t="shared" si="1"/>
        <v>68.75</v>
      </c>
      <c r="K5" s="17">
        <f t="shared" si="2"/>
        <v>79.6875</v>
      </c>
      <c r="L5" s="17">
        <f t="shared" si="3"/>
        <v>103.125</v>
      </c>
      <c r="M5" s="17">
        <f t="shared" si="4"/>
        <v>15.625</v>
      </c>
      <c r="N5" s="22">
        <f t="shared" ref="N5:N15" si="5">M5/H5</f>
        <v>0.29411764705882354</v>
      </c>
      <c r="Q5" s="4">
        <v>125</v>
      </c>
      <c r="R5" s="4">
        <v>30</v>
      </c>
      <c r="S5" s="4">
        <v>100</v>
      </c>
      <c r="T5" s="4">
        <v>1</v>
      </c>
      <c r="U5" s="2" t="s">
        <v>34</v>
      </c>
      <c r="W5" s="2" t="s">
        <v>46</v>
      </c>
    </row>
    <row r="6" spans="1:23" x14ac:dyDescent="0.25">
      <c r="A6" s="19" t="s">
        <v>5</v>
      </c>
      <c r="B6" s="4">
        <v>15000</v>
      </c>
      <c r="C6" s="2" t="s">
        <v>69</v>
      </c>
      <c r="D6" s="2" t="s">
        <v>6</v>
      </c>
      <c r="E6" s="11" t="s">
        <v>7</v>
      </c>
      <c r="F6" s="2">
        <v>81969</v>
      </c>
      <c r="G6" s="4">
        <v>600</v>
      </c>
      <c r="H6" s="17">
        <f t="shared" si="0"/>
        <v>75</v>
      </c>
      <c r="I6" s="4">
        <v>600</v>
      </c>
      <c r="J6" s="17">
        <f t="shared" si="1"/>
        <v>75</v>
      </c>
      <c r="K6" s="17">
        <f t="shared" si="2"/>
        <v>112.5</v>
      </c>
      <c r="L6" s="17">
        <f t="shared" si="3"/>
        <v>112.5</v>
      </c>
      <c r="M6" s="17">
        <f t="shared" si="4"/>
        <v>0</v>
      </c>
      <c r="N6" s="22">
        <f t="shared" si="5"/>
        <v>0</v>
      </c>
      <c r="Q6" s="4">
        <v>0</v>
      </c>
      <c r="R6" s="4">
        <v>30</v>
      </c>
      <c r="S6" s="4">
        <v>100</v>
      </c>
      <c r="T6" s="9">
        <v>1</v>
      </c>
      <c r="U6" s="1" t="s">
        <v>72</v>
      </c>
    </row>
    <row r="7" spans="1:23" x14ac:dyDescent="0.25">
      <c r="A7" s="19" t="s">
        <v>55</v>
      </c>
      <c r="C7" s="2" t="s">
        <v>57</v>
      </c>
      <c r="D7" s="2" t="s">
        <v>58</v>
      </c>
      <c r="E7" s="3" t="s">
        <v>59</v>
      </c>
      <c r="F7" s="2">
        <v>129622</v>
      </c>
      <c r="G7" s="4">
        <v>400</v>
      </c>
      <c r="H7" s="17">
        <f t="shared" si="0"/>
        <v>50</v>
      </c>
      <c r="I7" s="4">
        <v>550</v>
      </c>
      <c r="J7" s="17">
        <f t="shared" si="1"/>
        <v>68.75</v>
      </c>
      <c r="K7" s="17">
        <f t="shared" si="2"/>
        <v>75</v>
      </c>
      <c r="L7" s="17">
        <f t="shared" si="3"/>
        <v>103.125</v>
      </c>
      <c r="M7" s="17">
        <f t="shared" si="4"/>
        <v>18.75</v>
      </c>
      <c r="N7" s="22">
        <f t="shared" si="5"/>
        <v>0.375</v>
      </c>
      <c r="Q7" s="4">
        <v>150</v>
      </c>
      <c r="R7" s="4">
        <v>30</v>
      </c>
      <c r="S7" s="4">
        <v>100</v>
      </c>
      <c r="T7" s="4">
        <v>1</v>
      </c>
      <c r="U7" s="2" t="s">
        <v>56</v>
      </c>
      <c r="W7" s="2" t="s">
        <v>46</v>
      </c>
    </row>
    <row r="8" spans="1:23" x14ac:dyDescent="0.25">
      <c r="A8" s="19" t="s">
        <v>41</v>
      </c>
      <c r="B8" s="4">
        <v>250</v>
      </c>
      <c r="C8" s="2" t="s">
        <v>42</v>
      </c>
      <c r="D8" s="2" t="s">
        <v>43</v>
      </c>
      <c r="E8" s="3" t="s">
        <v>44</v>
      </c>
      <c r="F8" s="2">
        <v>103472</v>
      </c>
      <c r="G8" s="4">
        <v>400</v>
      </c>
      <c r="H8" s="17">
        <f t="shared" si="0"/>
        <v>50</v>
      </c>
      <c r="I8" s="4">
        <v>525</v>
      </c>
      <c r="J8" s="17">
        <f t="shared" si="1"/>
        <v>65.625</v>
      </c>
      <c r="K8" s="17">
        <f t="shared" si="2"/>
        <v>75</v>
      </c>
      <c r="L8" s="17">
        <f t="shared" si="3"/>
        <v>98.4375</v>
      </c>
      <c r="M8" s="17">
        <f t="shared" si="4"/>
        <v>15.625</v>
      </c>
      <c r="N8" s="22">
        <f t="shared" si="5"/>
        <v>0.3125</v>
      </c>
      <c r="Q8" s="4">
        <v>125</v>
      </c>
      <c r="R8" s="4">
        <v>30</v>
      </c>
      <c r="S8" s="4">
        <v>100</v>
      </c>
      <c r="T8" s="4">
        <v>1</v>
      </c>
      <c r="U8" s="2" t="s">
        <v>45</v>
      </c>
    </row>
    <row r="9" spans="1:23" x14ac:dyDescent="0.25">
      <c r="A9" s="19" t="s">
        <v>9</v>
      </c>
      <c r="B9" s="4">
        <v>350</v>
      </c>
      <c r="C9" s="2" t="s">
        <v>20</v>
      </c>
      <c r="D9" s="2" t="s">
        <v>21</v>
      </c>
      <c r="E9" s="3" t="s">
        <v>32</v>
      </c>
      <c r="F9" s="2">
        <v>185999</v>
      </c>
      <c r="G9" s="4">
        <v>400</v>
      </c>
      <c r="H9" s="17">
        <f t="shared" si="0"/>
        <v>50</v>
      </c>
      <c r="I9" s="4">
        <v>500</v>
      </c>
      <c r="J9" s="17">
        <f t="shared" si="1"/>
        <v>62.5</v>
      </c>
      <c r="K9" s="17">
        <f t="shared" si="2"/>
        <v>75</v>
      </c>
      <c r="L9" s="17">
        <f t="shared" si="3"/>
        <v>93.75</v>
      </c>
      <c r="M9" s="17">
        <f t="shared" si="4"/>
        <v>12.5</v>
      </c>
      <c r="N9" s="22">
        <f t="shared" si="5"/>
        <v>0.25</v>
      </c>
      <c r="Q9" s="4">
        <v>100</v>
      </c>
      <c r="R9" s="4">
        <v>15</v>
      </c>
      <c r="S9" s="6">
        <v>0</v>
      </c>
      <c r="T9" s="9">
        <v>0.67</v>
      </c>
      <c r="U9" s="2" t="s">
        <v>34</v>
      </c>
    </row>
    <row r="10" spans="1:23" ht="45" x14ac:dyDescent="0.25">
      <c r="A10" s="19" t="s">
        <v>10</v>
      </c>
      <c r="B10" s="4">
        <v>500</v>
      </c>
      <c r="D10" s="2" t="s">
        <v>23</v>
      </c>
      <c r="E10" s="3" t="s">
        <v>22</v>
      </c>
      <c r="F10" s="5">
        <v>189304</v>
      </c>
      <c r="G10" s="4">
        <v>0</v>
      </c>
      <c r="H10" s="17">
        <f t="shared" si="0"/>
        <v>0</v>
      </c>
      <c r="I10" s="4">
        <v>0</v>
      </c>
      <c r="J10" s="17">
        <f t="shared" si="1"/>
        <v>0</v>
      </c>
      <c r="K10" s="17">
        <f t="shared" si="2"/>
        <v>0</v>
      </c>
      <c r="L10" s="17">
        <f t="shared" si="3"/>
        <v>0</v>
      </c>
      <c r="M10" s="17">
        <f t="shared" si="4"/>
        <v>0</v>
      </c>
      <c r="N10" s="22" t="e">
        <f t="shared" si="5"/>
        <v>#DIV/0!</v>
      </c>
      <c r="Q10" s="4" t="s">
        <v>46</v>
      </c>
      <c r="R10" s="4" t="s">
        <v>46</v>
      </c>
      <c r="S10" s="4" t="s">
        <v>46</v>
      </c>
      <c r="T10" s="4">
        <v>0</v>
      </c>
      <c r="U10" s="1" t="s">
        <v>77</v>
      </c>
    </row>
    <row r="11" spans="1:23" x14ac:dyDescent="0.25">
      <c r="A11" s="19" t="s">
        <v>11</v>
      </c>
      <c r="B11" s="4">
        <v>400</v>
      </c>
      <c r="C11" s="2" t="s">
        <v>19</v>
      </c>
      <c r="D11" s="2" t="s">
        <v>24</v>
      </c>
      <c r="E11" s="3" t="s">
        <v>25</v>
      </c>
      <c r="F11" s="2">
        <v>168370</v>
      </c>
      <c r="G11" s="4">
        <v>425</v>
      </c>
      <c r="H11" s="17">
        <f t="shared" si="0"/>
        <v>53.125</v>
      </c>
      <c r="I11" s="4">
        <v>525</v>
      </c>
      <c r="J11" s="17">
        <f t="shared" si="1"/>
        <v>65.625</v>
      </c>
      <c r="K11" s="17">
        <f t="shared" si="2"/>
        <v>79.6875</v>
      </c>
      <c r="L11" s="17">
        <f t="shared" si="3"/>
        <v>98.4375</v>
      </c>
      <c r="M11" s="17">
        <f t="shared" si="4"/>
        <v>12.5</v>
      </c>
      <c r="N11" s="22">
        <f t="shared" si="5"/>
        <v>0.23529411764705882</v>
      </c>
      <c r="O11" s="10">
        <v>45001</v>
      </c>
      <c r="Q11" s="4">
        <v>100</v>
      </c>
      <c r="R11" s="4">
        <v>30</v>
      </c>
      <c r="S11" s="4">
        <v>100</v>
      </c>
      <c r="T11" s="4">
        <v>1</v>
      </c>
      <c r="U11" s="1" t="s">
        <v>68</v>
      </c>
    </row>
    <row r="12" spans="1:23" x14ac:dyDescent="0.25">
      <c r="A12" s="19" t="s">
        <v>12</v>
      </c>
      <c r="B12" s="4">
        <v>1000</v>
      </c>
      <c r="C12" s="2" t="s">
        <v>14</v>
      </c>
      <c r="D12" s="2" t="s">
        <v>15</v>
      </c>
      <c r="E12" s="3" t="s">
        <v>16</v>
      </c>
      <c r="F12" s="2">
        <v>70831</v>
      </c>
      <c r="G12" s="4">
        <v>550</v>
      </c>
      <c r="H12" s="17">
        <f t="shared" si="0"/>
        <v>68.75</v>
      </c>
      <c r="I12" s="4">
        <v>575</v>
      </c>
      <c r="J12" s="17">
        <f t="shared" si="1"/>
        <v>71.875</v>
      </c>
      <c r="K12" s="17">
        <f t="shared" si="2"/>
        <v>103.125</v>
      </c>
      <c r="L12" s="17">
        <f t="shared" si="3"/>
        <v>107.8125</v>
      </c>
      <c r="M12" s="17">
        <f t="shared" si="4"/>
        <v>3.125</v>
      </c>
      <c r="N12" s="22">
        <f t="shared" si="5"/>
        <v>4.5454545454545456E-2</v>
      </c>
      <c r="Q12" s="4">
        <v>25</v>
      </c>
      <c r="R12" s="4">
        <v>30</v>
      </c>
      <c r="S12" s="4">
        <v>100</v>
      </c>
      <c r="T12" s="4">
        <v>1</v>
      </c>
      <c r="U12" s="2" t="s">
        <v>35</v>
      </c>
      <c r="W12" s="1"/>
    </row>
    <row r="13" spans="1:23" x14ac:dyDescent="0.25">
      <c r="A13" s="19" t="s">
        <v>13</v>
      </c>
      <c r="B13" s="4">
        <v>500</v>
      </c>
      <c r="C13" s="5"/>
      <c r="D13" s="2" t="s">
        <v>17</v>
      </c>
      <c r="E13" s="3" t="s">
        <v>18</v>
      </c>
      <c r="F13" s="2">
        <v>117699</v>
      </c>
      <c r="G13" s="4">
        <v>450</v>
      </c>
      <c r="H13" s="17">
        <f t="shared" si="0"/>
        <v>56.25</v>
      </c>
      <c r="I13" s="4">
        <v>550</v>
      </c>
      <c r="J13" s="17">
        <f t="shared" si="1"/>
        <v>68.75</v>
      </c>
      <c r="K13" s="17">
        <f t="shared" si="2"/>
        <v>84.375</v>
      </c>
      <c r="L13" s="17">
        <f t="shared" si="3"/>
        <v>103.125</v>
      </c>
      <c r="M13" s="17">
        <f t="shared" si="4"/>
        <v>12.5</v>
      </c>
      <c r="N13" s="22">
        <f t="shared" si="5"/>
        <v>0.22222222222222221</v>
      </c>
      <c r="Q13" s="4">
        <v>100</v>
      </c>
      <c r="R13" s="4">
        <v>30</v>
      </c>
      <c r="S13" s="4">
        <v>100</v>
      </c>
      <c r="T13" s="4">
        <v>1</v>
      </c>
      <c r="U13" s="2" t="s">
        <v>34</v>
      </c>
      <c r="W13" s="1"/>
    </row>
    <row r="14" spans="1:23" x14ac:dyDescent="0.25">
      <c r="A14" s="20" t="s">
        <v>76</v>
      </c>
      <c r="E14" s="3"/>
      <c r="G14" s="4">
        <v>350</v>
      </c>
      <c r="H14" s="17">
        <f t="shared" si="0"/>
        <v>43.75</v>
      </c>
      <c r="I14" s="4">
        <v>475</v>
      </c>
      <c r="J14" s="17">
        <f t="shared" si="1"/>
        <v>59.375</v>
      </c>
      <c r="K14" s="17">
        <f t="shared" si="2"/>
        <v>65.625</v>
      </c>
      <c r="L14" s="17">
        <f t="shared" si="3"/>
        <v>89.0625</v>
      </c>
      <c r="M14" s="17">
        <f t="shared" si="4"/>
        <v>15.625</v>
      </c>
      <c r="N14" s="22">
        <f t="shared" si="5"/>
        <v>0.35714285714285715</v>
      </c>
      <c r="Q14" s="4">
        <v>125</v>
      </c>
      <c r="R14" s="4">
        <v>30</v>
      </c>
      <c r="S14" s="4">
        <v>100</v>
      </c>
      <c r="T14" s="9">
        <v>1</v>
      </c>
      <c r="U14" s="1" t="s">
        <v>78</v>
      </c>
      <c r="W14" s="1"/>
    </row>
    <row r="15" spans="1:23" x14ac:dyDescent="0.25">
      <c r="B15" s="4" t="s">
        <v>46</v>
      </c>
      <c r="N15" s="22" t="e">
        <f t="shared" si="5"/>
        <v>#DIV/0!</v>
      </c>
    </row>
    <row r="16" spans="1:23" x14ac:dyDescent="0.25">
      <c r="E16" s="3"/>
      <c r="R16" s="6"/>
      <c r="S16" s="6"/>
      <c r="T16" s="8"/>
    </row>
    <row r="17" spans="1:31" x14ac:dyDescent="0.25">
      <c r="AE17" s="3"/>
    </row>
    <row r="18" spans="1:31" x14ac:dyDescent="0.25">
      <c r="A18" s="19" t="s">
        <v>36</v>
      </c>
      <c r="B18" s="4">
        <v>15000</v>
      </c>
      <c r="C18" s="2" t="s">
        <v>52</v>
      </c>
      <c r="D18" s="7" t="s">
        <v>38</v>
      </c>
      <c r="E18" s="3" t="s">
        <v>37</v>
      </c>
      <c r="G18" s="4">
        <v>0</v>
      </c>
      <c r="I18" s="4">
        <v>0</v>
      </c>
      <c r="V18" t="s">
        <v>39</v>
      </c>
    </row>
    <row r="19" spans="1:31" x14ac:dyDescent="0.25">
      <c r="U19" s="2" t="s">
        <v>51</v>
      </c>
    </row>
    <row r="20" spans="1:31" x14ac:dyDescent="0.25">
      <c r="U20" s="4"/>
    </row>
    <row r="21" spans="1:31" x14ac:dyDescent="0.25">
      <c r="A21" s="19" t="s">
        <v>60</v>
      </c>
      <c r="C21" s="2" t="s">
        <v>62</v>
      </c>
      <c r="D21" s="2" t="s">
        <v>61</v>
      </c>
      <c r="E21" s="3" t="s">
        <v>63</v>
      </c>
      <c r="G21" s="4">
        <v>500</v>
      </c>
      <c r="U21" s="4"/>
    </row>
    <row r="22" spans="1:31" x14ac:dyDescent="0.25">
      <c r="A22" s="19" t="s">
        <v>50</v>
      </c>
      <c r="B22" s="4">
        <v>15000</v>
      </c>
      <c r="C22" s="2" t="s">
        <v>52</v>
      </c>
      <c r="D22" s="2" t="s">
        <v>53</v>
      </c>
      <c r="E22" s="3" t="s">
        <v>54</v>
      </c>
      <c r="Q22" s="4" t="s">
        <v>46</v>
      </c>
      <c r="U22" s="4"/>
    </row>
    <row r="23" spans="1:31" x14ac:dyDescent="0.25">
      <c r="U23" s="4"/>
    </row>
    <row r="24" spans="1:31" x14ac:dyDescent="0.25">
      <c r="U24" s="4"/>
    </row>
    <row r="25" spans="1:31" x14ac:dyDescent="0.25">
      <c r="B25" s="4">
        <v>400</v>
      </c>
      <c r="U25" s="4"/>
    </row>
    <row r="28" spans="1:31" x14ac:dyDescent="0.25">
      <c r="B28" s="4">
        <f>SUM(B4:B27)</f>
        <v>48850</v>
      </c>
    </row>
  </sheetData>
  <hyperlinks>
    <hyperlink ref="E6" r:id="rId1" xr:uid="{80FE6AB1-9878-4973-ADDF-B8F84B77043F}"/>
    <hyperlink ref="E13" r:id="rId2" xr:uid="{0A0219B8-069D-4344-BE52-50CBF8C41B0B}"/>
    <hyperlink ref="E9" r:id="rId3" xr:uid="{72CDCFD7-0AE4-4C5D-8531-9F7A8FD076BF}"/>
    <hyperlink ref="E12" r:id="rId4" xr:uid="{B7237EBA-70DA-4F6E-BA3A-9C85553FC2F2}"/>
    <hyperlink ref="E11" r:id="rId5" xr:uid="{AB94022A-427B-4171-BEC4-38E013E011CA}"/>
    <hyperlink ref="E18" r:id="rId6" xr:uid="{C61610D6-12F0-4801-952E-39C0F4561B40}"/>
    <hyperlink ref="E8" r:id="rId7" xr:uid="{530676A7-E65E-419A-9E49-D02BFA32BEF2}"/>
    <hyperlink ref="E22" r:id="rId8" xr:uid="{B9EC37FE-515D-4C5D-801D-D03EE1E41BD0}"/>
    <hyperlink ref="E21" r:id="rId9" xr:uid="{555CEEDE-C7D4-41BC-8312-55601A86DDB6}"/>
    <hyperlink ref="E4" r:id="rId10" xr:uid="{5955BE97-6B2B-4AF4-862A-FF526FD8D52E}"/>
    <hyperlink ref="E10" r:id="rId11" xr:uid="{DB8E250A-D3A4-4FF8-8802-28F134B35453}"/>
    <hyperlink ref="E3" r:id="rId12" xr:uid="{D3A5FB23-6DCA-4B87-AB4E-E140E5D6197C}"/>
  </hyperlinks>
  <printOptions gridLines="1"/>
  <pageMargins left="0.25" right="0.25" top="0.75" bottom="0.75" header="0.3" footer="0.3"/>
  <pageSetup paperSize="5" scale="66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CALC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Betty Clair Lazenby</cp:lastModifiedBy>
  <cp:lastPrinted>2023-02-07T16:10:18Z</cp:lastPrinted>
  <dcterms:created xsi:type="dcterms:W3CDTF">2021-02-10T15:46:09Z</dcterms:created>
  <dcterms:modified xsi:type="dcterms:W3CDTF">2024-12-09T15:32:24Z</dcterms:modified>
</cp:coreProperties>
</file>